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PRORACUN\70.1. GOD.IZV.O IZ.PRORAČUNA ZA 2025\"/>
    </mc:Choice>
  </mc:AlternateContent>
  <xr:revisionPtr revIDLastSave="0" documentId="13_ncr:1_{BFC7F986-5578-4509-9759-95A72424C07E}" xr6:coauthVersionLast="47" xr6:coauthVersionMax="47" xr10:uidLastSave="{00000000-0000-0000-0000-000000000000}"/>
  <bookViews>
    <workbookView xWindow="-120" yWindow="-120" windowWidth="29040" windowHeight="15720" xr2:uid="{F7F0DD46-772C-4012-B824-B14B89A0FB53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8" i="1" l="1"/>
  <c r="L36" i="1"/>
  <c r="G109" i="1"/>
  <c r="L63" i="1"/>
  <c r="L62" i="1"/>
  <c r="G108" i="1" s="1"/>
  <c r="L76" i="1"/>
  <c r="L74" i="1" s="1"/>
  <c r="H36" i="1"/>
  <c r="H94" i="1"/>
  <c r="G94" i="1"/>
  <c r="H99" i="1"/>
  <c r="G99" i="1"/>
  <c r="H88" i="1"/>
  <c r="G88" i="1"/>
  <c r="G36" i="1"/>
  <c r="G74" i="1"/>
  <c r="H74" i="1"/>
  <c r="G61" i="1"/>
  <c r="H83" i="1"/>
  <c r="G83" i="1"/>
  <c r="H61" i="1"/>
  <c r="G107" i="1" l="1"/>
  <c r="G110" i="1" s="1"/>
  <c r="L61" i="1"/>
</calcChain>
</file>

<file path=xl/sharedStrings.xml><?xml version="1.0" encoding="utf-8"?>
<sst xmlns="http://schemas.openxmlformats.org/spreadsheetml/2006/main" count="226" uniqueCount="112">
  <si>
    <t>IZVJEŠĆE O IZVRŠENJU PROGRAMA</t>
  </si>
  <si>
    <t>Članak 1.</t>
  </si>
  <si>
    <t xml:space="preserve">I. ODRŽAVANJE NERAZVRSTANIH CESTA </t>
  </si>
  <si>
    <t>PLANIRANO</t>
  </si>
  <si>
    <t>IZVRŠENJE</t>
  </si>
  <si>
    <t>izvor financiranja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</si>
  <si>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</si>
  <si>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</si>
  <si>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</si>
  <si>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</si>
  <si>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</si>
  <si>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</si>
  <si>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</si>
  <si>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</si>
  <si>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</si>
  <si>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</si>
  <si>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</si>
  <si>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</si>
  <si>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Asfaltiranje nerazvrstanih cesta prema potrebi</t>
  </si>
  <si>
    <t>Čišćenje i saniranje protupožarnih puteva</t>
  </si>
  <si>
    <t>UKUPNO:</t>
  </si>
  <si>
    <t>izvor financiranja ukupno:</t>
  </si>
  <si>
    <t>Tretiranje palmi</t>
  </si>
  <si>
    <t xml:space="preserve">3. </t>
  </si>
  <si>
    <t>13.</t>
  </si>
  <si>
    <t>Nadohrane plaža na području Općine</t>
  </si>
  <si>
    <t>Uređenje parkinga na području Općine</t>
  </si>
  <si>
    <t>Održavanje i el.energija po mjestima Općine Gradac</t>
  </si>
  <si>
    <t>Članak 2.</t>
  </si>
  <si>
    <t>Izvori financiranja su slijedeći:</t>
  </si>
  <si>
    <t>Članak 3.</t>
  </si>
  <si>
    <t xml:space="preserve">                                               PREDSJEDNICA OPĆINSKOG VIJEĆA</t>
  </si>
  <si>
    <t xml:space="preserve">                              Anita Lasić</t>
  </si>
  <si>
    <t>Uređenje groblja na području Općine</t>
  </si>
  <si>
    <t>prihodi za posebne namjene</t>
  </si>
  <si>
    <t>opći prihodi i primici</t>
  </si>
  <si>
    <t>II. ODRŽAVANJE JAVNIH POVRŠINA NA KOJIMA NIJE DOPUŠTEN PROMET MOTORNIM VOZILIMA</t>
  </si>
  <si>
    <t>III. ODRŽAVANJE JAVNIH ZELENIH POVRŠINA I ČISTOĆE JAVNIH POVRŠINA</t>
  </si>
  <si>
    <t>prih.za posebne namjene</t>
  </si>
  <si>
    <t>pomoći</t>
  </si>
  <si>
    <t>1. Opći prihodi i primici</t>
  </si>
  <si>
    <t>2. Prihodi za posebne namjene</t>
  </si>
  <si>
    <t>3. Pomoći</t>
  </si>
  <si>
    <t>održavanja komunalne infrastrukture za 2025. godinu</t>
  </si>
  <si>
    <t>Program održavanja komunalne infrastrukture za 2025. godinu izvršen je kako slijedi:</t>
  </si>
  <si>
    <t>Izvješće o izvršenju Programa održavanja komunalne infrastrukture za 2025. godinu objaviti će se u službenom glasilu Općine Gradac "Službeni glasnik".</t>
  </si>
  <si>
    <t>URBROJ: 2181-24-01-26-1</t>
  </si>
  <si>
    <t>Sanacija ulice Konopjike, Gradac</t>
  </si>
  <si>
    <t>Sanacija Kačićeve ulice, Gradac</t>
  </si>
  <si>
    <t>Sanacija Viskovića Vala, Podaca</t>
  </si>
  <si>
    <t xml:space="preserve">Asfaltiranje Vukovarske ulice, Zaostrog </t>
  </si>
  <si>
    <t>Asfaltiranje puta Čista-Brist, Gradac</t>
  </si>
  <si>
    <t>Betoniranje ulice Bilaje, Podaca</t>
  </si>
  <si>
    <t>Uređenje šetnice V.Vala, Podaca</t>
  </si>
  <si>
    <t>Uređenje puta Gradina, Gradac</t>
  </si>
  <si>
    <t>Uređenje puta iznad magistrale predio Somine, Brist</t>
  </si>
  <si>
    <t>Betoniranje Viterske ulice, Zaostrog</t>
  </si>
  <si>
    <t>Betoniranje ulice "Magistrala", Podaca</t>
  </si>
  <si>
    <t>Asfaltiranje ulice Sv.Barbare, Zaostrog</t>
  </si>
  <si>
    <t>Uređenje protupožarnog puta, Podaca</t>
  </si>
  <si>
    <t>14.</t>
  </si>
  <si>
    <t>15.</t>
  </si>
  <si>
    <t>16.</t>
  </si>
  <si>
    <t>17.</t>
  </si>
  <si>
    <t>18.</t>
  </si>
  <si>
    <t>19.</t>
  </si>
  <si>
    <t>20.</t>
  </si>
  <si>
    <t>Asfaltiranje vatrogasnih puteva, Drvenik</t>
  </si>
  <si>
    <t>Asfaltiranje ulica, Gradac</t>
  </si>
  <si>
    <t>Asfaltiranje ulice pored "Fontana", Podaca</t>
  </si>
  <si>
    <t>Asfaltiranje ceste Podgrmlje, Gradac</t>
  </si>
  <si>
    <t>Sanacija puta Mljačići, Gradac</t>
  </si>
  <si>
    <t>Redovita održavanja nerazvrstanih cesta prema potrebi</t>
  </si>
  <si>
    <t>Održavanje ner.cesta i protup.put.</t>
  </si>
  <si>
    <t>21.</t>
  </si>
  <si>
    <t>22.</t>
  </si>
  <si>
    <t>Uređenje mula, Brist</t>
  </si>
  <si>
    <t xml:space="preserve">Uređenje zaštitnog pera na Viskovića Vali, Podaca	</t>
  </si>
  <si>
    <t>Uređenje mula Gornja vala, Drvenik</t>
  </si>
  <si>
    <t>Adaptacija porta na Viskovića Vali, Podaca</t>
  </si>
  <si>
    <t>Uređenje rive Drvenik, faza III</t>
  </si>
  <si>
    <t>Uređenje zapadne obale u Donjoj Vali, Drvenik</t>
  </si>
  <si>
    <t>Rekonstrukcija rive na Miošićima, Brist</t>
  </si>
  <si>
    <t>Uređenje trgića pokraj pošte, Zaostrog</t>
  </si>
  <si>
    <t>Nastavak šetnice uz potok u Zaostrogu</t>
  </si>
  <si>
    <t>Uređenje lungo mare prema „Dubrovicama“, Drvenik</t>
  </si>
  <si>
    <t>Uređenje stepenica na Peči, Brist</t>
  </si>
  <si>
    <t>Uređenje šetnice prema Zaborcima, Brist</t>
  </si>
  <si>
    <t xml:space="preserve">Održavanje i popravci javnih prometnih površina	</t>
  </si>
  <si>
    <t xml:space="preserve">Popravci i sanacije plaža te pera na području Općine </t>
  </si>
  <si>
    <t>Uređenje riva na području Općine</t>
  </si>
  <si>
    <t xml:space="preserve">Igralište za pse, Gradac	</t>
  </si>
  <si>
    <t>Igralište u Drveniku</t>
  </si>
  <si>
    <t xml:space="preserve">Redovita održavanja javnih zelenih površina </t>
  </si>
  <si>
    <t>Ozelenjavanje površina i sadnja bilja</t>
  </si>
  <si>
    <t>Uređenje platoa pokraj Doma Zdravlja, Gradac</t>
  </si>
  <si>
    <t>Sanacija parkinga Mlatinje, Gradac</t>
  </si>
  <si>
    <t xml:space="preserve">1. </t>
  </si>
  <si>
    <t>IV. JAVNA PARKIRALIŠTA</t>
  </si>
  <si>
    <t>V. ODRŽAVANJE GROBLJA</t>
  </si>
  <si>
    <t>VII. ODRŽAVANJE JAVNE RASVJETE</t>
  </si>
  <si>
    <t>Obnova crkvice Sv.Paškala na Biokovu</t>
  </si>
  <si>
    <t>Obnova javnog wc-a na Vodicama, Gradac</t>
  </si>
  <si>
    <t>Vi. GRAĐEVINE I UREĐAJI JAVNE NAMJENE</t>
  </si>
  <si>
    <t>prihodi za posebne namjene 27.877,50, pomoći 39.400</t>
  </si>
  <si>
    <t>prihodi za posebne namjene57.572,85, pomoći 30.000</t>
  </si>
  <si>
    <t>Radovi na protupožarnom putu Mljačići, Gradac</t>
  </si>
  <si>
    <r>
      <t xml:space="preserve">Ukupno ostvareni rashodi za izvršenje Programa održavanja komunalne infrastrukture iznose2.482.880,60 </t>
    </r>
    <r>
      <rPr>
        <sz val="9"/>
        <color theme="1"/>
        <rFont val="Calibri"/>
        <family val="2"/>
        <charset val="238"/>
      </rPr>
      <t>€.</t>
    </r>
  </si>
  <si>
    <t>23.</t>
  </si>
  <si>
    <t>Na temelju članka 74. stavak 2. Zakona o komunalnom gospodarstvu (Narodne novine broj (68/18, 110/18, 32/20, 145/24) te članka 21. Statuta Općine Gradac (Službeni glasnik broj 06/18 – pročišćeni tekst, 11/20, 4/21, 18/23, 15/25) Općinsko vijeće Općine Gradac na svojoj 9. sjednici održanoj dana 27. 07. 2026. godine donijelo je:</t>
  </si>
  <si>
    <t>KLASA: 024-02/26-01/30</t>
  </si>
  <si>
    <t>Gradac, 27. 07. 2026.godine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</si>
</sst>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n&quot;_-;\-* #,##0.00\ &quot;kn&quot;_-;_-* &quot;-&quot;??\ &quot;kn&quot;_-;_-@_-"/>
    <numFmt numFmtId="164" formatCode="#,##0.00\ [$€-41A]"/>
    <numFmt numFmtId="165" formatCode="#,##0.00\ &quot;kn&quot;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 vertical="center" wrapText="1"/>
    </xf>
    <xf numFmtId="164" fontId="3" fillId="0" borderId="0" xfId="0" applyNumberFormat="1" applyFont="1"/>
    <xf numFmtId="0" fontId="2" fillId="0" borderId="0" xfId="0" applyFont="1"/>
    <xf numFmtId="44" fontId="2" fillId="0" borderId="0" xfId="0" applyNumberFormat="1" applyFont="1" applyAlignment="1">
      <alignment horizontal="right"/>
    </xf>
    <xf numFmtId="165" fontId="2" fillId="0" borderId="0" xfId="0" applyNumberFormat="1" applyFont="1"/>
    <xf numFmtId="0" fontId="4" fillId="0" borderId="0" xfId="0" applyFont="1"/>
    <xf numFmtId="0" fontId="1" fillId="0" borderId="0" xfId="0" applyFont="1" applyAlignment="1">
      <alignment horizontal="center" vertical="center"/>
    </xf>
    <xf numFmtId="0" fontId="5" fillId="0" borderId="0" xfId="0" applyFont="1"/>
    <xf numFmtId="44" fontId="5" fillId="0" borderId="0" xfId="0" applyNumberFormat="1" applyFont="1" applyAlignment="1">
      <alignment horizontal="right"/>
    </xf>
    <xf numFmtId="165" fontId="5" fillId="0" borderId="0" xfId="0" applyNumberFormat="1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165" fontId="2" fillId="0" borderId="0" xfId="0" applyNumberFormat="1" applyFont="1" applyAlignment="1">
      <alignment wrapText="1"/>
    </xf>
    <xf numFmtId="0" fontId="5" fillId="0" borderId="1" xfId="0" applyFont="1" applyBorder="1"/>
    <xf numFmtId="0" fontId="5" fillId="0" borderId="2" xfId="0" applyFont="1" applyBorder="1"/>
    <xf numFmtId="164" fontId="5" fillId="0" borderId="3" xfId="0" applyNumberFormat="1" applyFont="1" applyBorder="1" applyAlignment="1">
      <alignment horizontal="right" vertical="center"/>
    </xf>
    <xf numFmtId="164" fontId="5" fillId="0" borderId="4" xfId="0" applyNumberFormat="1" applyFont="1" applyBorder="1" applyAlignment="1">
      <alignment horizontal="right" vertical="center"/>
    </xf>
    <xf numFmtId="0" fontId="6" fillId="0" borderId="0" xfId="0" applyFont="1"/>
    <xf numFmtId="0" fontId="5" fillId="0" borderId="5" xfId="0" applyFont="1" applyBorder="1" applyAlignment="1">
      <alignment horizontal="center" vertical="center"/>
    </xf>
    <xf numFmtId="0" fontId="2" fillId="0" borderId="6" xfId="0" applyFont="1" applyBorder="1"/>
    <xf numFmtId="164" fontId="2" fillId="0" borderId="7" xfId="0" applyNumberFormat="1" applyFont="1" applyBorder="1"/>
    <xf numFmtId="164" fontId="2" fillId="0" borderId="8" xfId="0" applyNumberFormat="1" applyFont="1" applyBorder="1"/>
    <xf numFmtId="0" fontId="5" fillId="0" borderId="9" xfId="0" applyFont="1" applyBorder="1" applyAlignment="1">
      <alignment horizontal="center" vertical="center"/>
    </xf>
    <xf numFmtId="0" fontId="2" fillId="0" borderId="10" xfId="0" applyFont="1" applyBorder="1"/>
    <xf numFmtId="164" fontId="2" fillId="0" borderId="11" xfId="0" applyNumberFormat="1" applyFont="1" applyBorder="1"/>
    <xf numFmtId="164" fontId="2" fillId="0" borderId="12" xfId="0" applyNumberFormat="1" applyFont="1" applyBorder="1"/>
    <xf numFmtId="0" fontId="2" fillId="0" borderId="1" xfId="0" applyFont="1" applyBorder="1"/>
    <xf numFmtId="164" fontId="5" fillId="0" borderId="3" xfId="0" applyNumberFormat="1" applyFont="1" applyBorder="1"/>
    <xf numFmtId="164" fontId="5" fillId="0" borderId="4" xfId="0" applyNumberFormat="1" applyFont="1" applyBorder="1"/>
    <xf numFmtId="0" fontId="7" fillId="0" borderId="0" xfId="0" applyFont="1"/>
    <xf numFmtId="0" fontId="3" fillId="0" borderId="0" xfId="0" applyFont="1"/>
    <xf numFmtId="0" fontId="5" fillId="0" borderId="0" xfId="0" applyFont="1" applyAlignment="1">
      <alignment horizontal="right"/>
    </xf>
    <xf numFmtId="164" fontId="5" fillId="0" borderId="0" xfId="0" applyNumberFormat="1" applyFont="1"/>
    <xf numFmtId="164" fontId="5" fillId="0" borderId="14" xfId="0" applyNumberFormat="1" applyFont="1" applyBorder="1" applyAlignment="1">
      <alignment horizontal="right" vertical="center"/>
    </xf>
    <xf numFmtId="164" fontId="2" fillId="0" borderId="15" xfId="0" applyNumberFormat="1" applyFont="1" applyBorder="1"/>
    <xf numFmtId="0" fontId="8" fillId="0" borderId="0" xfId="0" applyFont="1"/>
    <xf numFmtId="164" fontId="5" fillId="0" borderId="14" xfId="0" applyNumberFormat="1" applyFont="1" applyBorder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9" xfId="0" applyFont="1" applyBorder="1"/>
    <xf numFmtId="164" fontId="2" fillId="0" borderId="0" xfId="0" applyNumberFormat="1" applyFont="1"/>
    <xf numFmtId="164" fontId="2" fillId="0" borderId="17" xfId="0" applyNumberFormat="1" applyFont="1" applyBorder="1"/>
    <xf numFmtId="164" fontId="2" fillId="0" borderId="16" xfId="0" applyNumberFormat="1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0" xfId="0" applyFont="1" applyAlignment="1">
      <alignment horizontal="left" vertical="center"/>
    </xf>
    <xf numFmtId="164" fontId="0" fillId="0" borderId="0" xfId="0" applyNumberFormat="1"/>
    <xf numFmtId="164" fontId="11" fillId="0" borderId="11" xfId="0" applyNumberFormat="1" applyFont="1" applyBorder="1"/>
    <xf numFmtId="164" fontId="11" fillId="0" borderId="17" xfId="0" applyNumberFormat="1" applyFont="1" applyBorder="1"/>
    <xf numFmtId="0" fontId="5" fillId="0" borderId="2" xfId="0" applyFont="1" applyBorder="1" applyAlignment="1">
      <alignment horizontal="right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44" fontId="2" fillId="0" borderId="0" xfId="0" applyNumberFormat="1" applyFont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A8A9A-FD8C-45C3-9294-1F8B7039C81C}">
  <sheetPr>
    <pageSetUpPr fitToPage="1"/>
  </sheetPr>
  <dimension ref="A1:O120"/>
  <sheetViews>
    <sheetView tabSelected="1" topLeftCell="A94" workbookViewId="0">
      <selection activeCell="A119" sqref="A119:H119"/>
    </sheetView>
  </sheetViews>
  <sheetFormatPr defaultRowHeight="15" x14ac:dyDescent="0.25"/>
  <cols>
    <col min="7" max="7" width="15.140625" customWidth="1"/>
    <col min="8" max="8" width="13.7109375" customWidth="1"/>
    <col min="12" max="12" width="11.140625" style="2" bestFit="1" customWidth="1"/>
    <col min="15" max="15" width="13.28515625" bestFit="1" customWidth="1"/>
  </cols>
  <sheetData>
    <row r="1" spans="1:11" ht="48" customHeight="1" x14ac:dyDescent="0.25">
      <c r="A1" s="51" t="s">
        <v>109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1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3"/>
      <c r="B3" s="3"/>
      <c r="C3" s="3"/>
      <c r="D3" s="3"/>
      <c r="E3" s="3"/>
      <c r="F3" s="3"/>
      <c r="G3" s="4"/>
      <c r="H3" s="5"/>
      <c r="I3" s="3"/>
      <c r="J3" s="6"/>
      <c r="K3" s="3"/>
    </row>
    <row r="4" spans="1:11" x14ac:dyDescent="0.25">
      <c r="A4" s="52" t="s">
        <v>0</v>
      </c>
      <c r="B4" s="52"/>
      <c r="C4" s="52"/>
      <c r="D4" s="52"/>
      <c r="E4" s="52"/>
      <c r="F4" s="52"/>
      <c r="G4" s="52"/>
      <c r="H4" s="52"/>
      <c r="I4" s="52"/>
      <c r="J4" s="52"/>
      <c r="K4" s="52"/>
    </row>
    <row r="5" spans="1:11" x14ac:dyDescent="0.25">
      <c r="A5" s="52" t="s">
        <v>43</v>
      </c>
      <c r="B5" s="52"/>
      <c r="C5" s="52"/>
      <c r="D5" s="52"/>
      <c r="E5" s="52"/>
      <c r="F5" s="52"/>
      <c r="G5" s="52"/>
      <c r="H5" s="52"/>
      <c r="I5" s="52"/>
      <c r="J5" s="52"/>
      <c r="K5" s="52"/>
    </row>
    <row r="6" spans="1:11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x14ac:dyDescent="0.25">
      <c r="A7" s="8"/>
      <c r="B7" s="8"/>
      <c r="C7" s="8"/>
      <c r="D7" s="8"/>
      <c r="E7" s="8"/>
      <c r="F7" s="8"/>
      <c r="G7" s="9"/>
      <c r="H7" s="10"/>
      <c r="I7" s="3"/>
      <c r="J7" s="6"/>
      <c r="K7" s="3"/>
    </row>
    <row r="8" spans="1:11" x14ac:dyDescent="0.25">
      <c r="A8" s="53" t="s">
        <v>1</v>
      </c>
      <c r="B8" s="53"/>
      <c r="C8" s="53"/>
      <c r="D8" s="53"/>
      <c r="E8" s="53"/>
      <c r="F8" s="53"/>
      <c r="G8" s="53"/>
      <c r="H8" s="53"/>
      <c r="I8" s="53"/>
      <c r="J8" s="53"/>
      <c r="K8" s="53"/>
    </row>
    <row r="9" spans="1:11" x14ac:dyDescent="0.25">
      <c r="A9" s="54" t="s">
        <v>44</v>
      </c>
      <c r="B9" s="54"/>
      <c r="C9" s="54"/>
      <c r="D9" s="54"/>
      <c r="E9" s="54"/>
      <c r="F9" s="54"/>
      <c r="G9" s="54"/>
      <c r="H9" s="54"/>
      <c r="I9" s="3"/>
      <c r="J9" s="6"/>
      <c r="K9" s="3"/>
    </row>
    <row r="10" spans="1:11" x14ac:dyDescent="0.25">
      <c r="A10" s="46"/>
      <c r="B10" s="46"/>
      <c r="C10" s="46"/>
      <c r="D10" s="46"/>
      <c r="E10" s="46"/>
      <c r="F10" s="46"/>
      <c r="G10" s="46"/>
      <c r="H10" s="46"/>
      <c r="I10" s="3"/>
      <c r="J10" s="6"/>
      <c r="K10" s="3"/>
    </row>
    <row r="11" spans="1:11" ht="15.75" thickBot="1" x14ac:dyDescent="0.3">
      <c r="A11" s="11"/>
      <c r="B11" s="11"/>
      <c r="C11" s="11"/>
      <c r="D11" s="11"/>
      <c r="E11" s="11"/>
      <c r="F11" s="11"/>
      <c r="G11" s="12"/>
      <c r="H11" s="13"/>
      <c r="I11" s="3"/>
      <c r="J11" s="6"/>
      <c r="K11" s="3"/>
    </row>
    <row r="12" spans="1:11" ht="15.75" thickBot="1" x14ac:dyDescent="0.3">
      <c r="A12" s="14" t="s">
        <v>2</v>
      </c>
      <c r="B12" s="15"/>
      <c r="C12" s="15"/>
      <c r="D12" s="15"/>
      <c r="E12" s="15"/>
      <c r="F12" s="15"/>
      <c r="G12" s="16" t="s">
        <v>3</v>
      </c>
      <c r="H12" s="17" t="s">
        <v>4</v>
      </c>
      <c r="I12" s="3"/>
      <c r="J12" s="18" t="s">
        <v>5</v>
      </c>
      <c r="K12" s="3"/>
    </row>
    <row r="13" spans="1:11" x14ac:dyDescent="0.25">
      <c r="A13" s="19" t="s">
        <v>6</v>
      </c>
      <c r="B13" s="20" t="s">
        <v>47</v>
      </c>
      <c r="C13" s="20"/>
      <c r="D13" s="20"/>
      <c r="E13" s="20"/>
      <c r="F13" s="20"/>
      <c r="G13" s="21">
        <v>130000</v>
      </c>
      <c r="H13" s="22">
        <v>101816.54</v>
      </c>
      <c r="I13" s="3"/>
      <c r="J13" s="6" t="s">
        <v>34</v>
      </c>
      <c r="K13" s="3"/>
    </row>
    <row r="14" spans="1:11" x14ac:dyDescent="0.25">
      <c r="A14" s="23" t="s">
        <v>7</v>
      </c>
      <c r="B14" s="24" t="s">
        <v>48</v>
      </c>
      <c r="C14" s="24"/>
      <c r="D14" s="24"/>
      <c r="E14" s="24"/>
      <c r="F14" s="24"/>
      <c r="G14" s="25">
        <v>70000</v>
      </c>
      <c r="H14" s="26">
        <v>68231.25</v>
      </c>
      <c r="I14" s="3"/>
      <c r="J14" s="6" t="s">
        <v>34</v>
      </c>
      <c r="K14" s="3"/>
    </row>
    <row r="15" spans="1:11" x14ac:dyDescent="0.25">
      <c r="A15" s="19" t="s">
        <v>8</v>
      </c>
      <c r="B15" s="24" t="s">
        <v>49</v>
      </c>
      <c r="C15" s="24"/>
      <c r="D15" s="24"/>
      <c r="E15" s="24"/>
      <c r="F15" s="24"/>
      <c r="G15" s="25">
        <v>80000</v>
      </c>
      <c r="H15" s="26">
        <v>79985</v>
      </c>
      <c r="I15" s="3"/>
      <c r="J15" s="6" t="s">
        <v>34</v>
      </c>
      <c r="K15" s="3"/>
    </row>
    <row r="16" spans="1:11" x14ac:dyDescent="0.25">
      <c r="A16" s="19" t="s">
        <v>9</v>
      </c>
      <c r="B16" s="24" t="s">
        <v>50</v>
      </c>
      <c r="C16" s="24"/>
      <c r="D16" s="24"/>
      <c r="E16" s="24"/>
      <c r="F16" s="24"/>
      <c r="G16" s="25">
        <v>30000</v>
      </c>
      <c r="H16" s="26">
        <v>28020</v>
      </c>
      <c r="I16" s="3"/>
      <c r="J16" s="6" t="s">
        <v>34</v>
      </c>
      <c r="K16" s="3"/>
    </row>
    <row r="17" spans="1:15" x14ac:dyDescent="0.25">
      <c r="A17" s="19" t="s">
        <v>10</v>
      </c>
      <c r="B17" s="24" t="s">
        <v>51</v>
      </c>
      <c r="C17" s="24"/>
      <c r="D17" s="24"/>
      <c r="E17" s="24"/>
      <c r="F17" s="24"/>
      <c r="G17" s="25">
        <v>25000</v>
      </c>
      <c r="H17" s="26">
        <v>9625</v>
      </c>
      <c r="I17" s="3"/>
      <c r="J17" s="6" t="s">
        <v>34</v>
      </c>
      <c r="K17" s="3"/>
    </row>
    <row r="18" spans="1:15" x14ac:dyDescent="0.25">
      <c r="A18" s="19" t="s">
        <v>11</v>
      </c>
      <c r="B18" s="24" t="s">
        <v>52</v>
      </c>
      <c r="C18" s="24"/>
      <c r="D18" s="24"/>
      <c r="E18" s="24"/>
      <c r="F18" s="24"/>
      <c r="G18" s="25">
        <v>35000</v>
      </c>
      <c r="H18" s="26">
        <v>30762.5</v>
      </c>
      <c r="I18" s="3"/>
      <c r="J18" s="6" t="s">
        <v>34</v>
      </c>
      <c r="K18" s="3"/>
    </row>
    <row r="19" spans="1:15" x14ac:dyDescent="0.25">
      <c r="A19" s="19" t="s">
        <v>12</v>
      </c>
      <c r="B19" s="24" t="s">
        <v>106</v>
      </c>
      <c r="C19" s="24"/>
      <c r="D19" s="24"/>
      <c r="E19" s="24"/>
      <c r="F19" s="24"/>
      <c r="G19" s="25">
        <v>0</v>
      </c>
      <c r="H19" s="25">
        <v>13350</v>
      </c>
      <c r="I19" s="3"/>
      <c r="J19" s="6" t="s">
        <v>34</v>
      </c>
      <c r="K19" s="3"/>
    </row>
    <row r="20" spans="1:15" x14ac:dyDescent="0.25">
      <c r="A20" s="19" t="s">
        <v>13</v>
      </c>
      <c r="B20" s="24" t="s">
        <v>53</v>
      </c>
      <c r="C20" s="24"/>
      <c r="D20" s="24"/>
      <c r="E20" s="24"/>
      <c r="F20" s="24"/>
      <c r="G20" s="25">
        <v>70000</v>
      </c>
      <c r="H20" s="26">
        <v>67277.5</v>
      </c>
      <c r="I20" s="3"/>
      <c r="J20" s="6" t="s">
        <v>104</v>
      </c>
      <c r="K20" s="3"/>
    </row>
    <row r="21" spans="1:15" x14ac:dyDescent="0.25">
      <c r="A21" s="19" t="s">
        <v>14</v>
      </c>
      <c r="B21" s="24" t="s">
        <v>54</v>
      </c>
      <c r="C21" s="24"/>
      <c r="D21" s="24"/>
      <c r="E21" s="24"/>
      <c r="F21" s="24"/>
      <c r="G21" s="25">
        <v>90000</v>
      </c>
      <c r="H21" s="26">
        <v>87572.85</v>
      </c>
      <c r="I21" s="3"/>
      <c r="J21" s="6" t="s">
        <v>105</v>
      </c>
      <c r="K21" s="3"/>
    </row>
    <row r="22" spans="1:15" x14ac:dyDescent="0.25">
      <c r="A22" s="19" t="s">
        <v>15</v>
      </c>
      <c r="B22" s="24" t="s">
        <v>55</v>
      </c>
      <c r="C22" s="24"/>
      <c r="D22" s="24"/>
      <c r="E22" s="24"/>
      <c r="F22" s="24"/>
      <c r="G22" s="25">
        <v>40000</v>
      </c>
      <c r="H22" s="26">
        <v>39991.25</v>
      </c>
      <c r="I22" s="3"/>
      <c r="J22" s="6" t="s">
        <v>34</v>
      </c>
      <c r="K22" s="3"/>
    </row>
    <row r="23" spans="1:15" x14ac:dyDescent="0.25">
      <c r="A23" s="19" t="s">
        <v>16</v>
      </c>
      <c r="B23" s="24" t="s">
        <v>56</v>
      </c>
      <c r="C23" s="24"/>
      <c r="D23" s="24"/>
      <c r="E23" s="24"/>
      <c r="F23" s="24"/>
      <c r="G23" s="25">
        <v>17000</v>
      </c>
      <c r="H23" s="26">
        <v>16458.75</v>
      </c>
      <c r="I23" s="3"/>
      <c r="J23" s="6" t="s">
        <v>35</v>
      </c>
      <c r="K23" s="3"/>
    </row>
    <row r="24" spans="1:15" x14ac:dyDescent="0.25">
      <c r="A24" s="19" t="s">
        <v>17</v>
      </c>
      <c r="B24" s="24" t="s">
        <v>57</v>
      </c>
      <c r="C24" s="24"/>
      <c r="D24" s="24"/>
      <c r="E24" s="24"/>
      <c r="F24" s="24"/>
      <c r="G24" s="25">
        <v>17000</v>
      </c>
      <c r="H24" s="26">
        <v>16250</v>
      </c>
      <c r="I24" s="3"/>
      <c r="J24" s="6" t="s">
        <v>35</v>
      </c>
      <c r="K24" s="3"/>
    </row>
    <row r="25" spans="1:15" x14ac:dyDescent="0.25">
      <c r="A25" s="19" t="s">
        <v>24</v>
      </c>
      <c r="B25" s="24" t="s">
        <v>58</v>
      </c>
      <c r="C25" s="24"/>
      <c r="D25" s="24"/>
      <c r="E25" s="24"/>
      <c r="F25" s="24"/>
      <c r="G25" s="25">
        <v>33000</v>
      </c>
      <c r="H25" s="26">
        <v>32094.84</v>
      </c>
      <c r="I25" s="3"/>
      <c r="J25" s="6" t="s">
        <v>35</v>
      </c>
      <c r="K25" s="3"/>
    </row>
    <row r="26" spans="1:15" x14ac:dyDescent="0.25">
      <c r="A26" s="19" t="s">
        <v>60</v>
      </c>
      <c r="B26" s="24" t="s">
        <v>59</v>
      </c>
      <c r="C26" s="24"/>
      <c r="D26" s="24"/>
      <c r="E26" s="24"/>
      <c r="F26" s="24"/>
      <c r="G26" s="25">
        <v>25000</v>
      </c>
      <c r="H26" s="26">
        <v>24875</v>
      </c>
      <c r="I26" s="3"/>
      <c r="J26" s="6" t="s">
        <v>35</v>
      </c>
      <c r="K26" s="3"/>
    </row>
    <row r="27" spans="1:15" x14ac:dyDescent="0.25">
      <c r="A27" s="19" t="s">
        <v>61</v>
      </c>
      <c r="B27" s="24" t="s">
        <v>67</v>
      </c>
      <c r="C27" s="24"/>
      <c r="D27" s="24"/>
      <c r="E27" s="24"/>
      <c r="F27" s="24"/>
      <c r="G27" s="25">
        <v>30000</v>
      </c>
      <c r="H27" s="25">
        <v>28312.5</v>
      </c>
      <c r="I27" s="3"/>
      <c r="J27" s="6" t="s">
        <v>35</v>
      </c>
      <c r="K27" s="3"/>
    </row>
    <row r="28" spans="1:15" x14ac:dyDescent="0.25">
      <c r="A28" s="19" t="s">
        <v>62</v>
      </c>
      <c r="B28" s="24" t="s">
        <v>68</v>
      </c>
      <c r="C28" s="24"/>
      <c r="D28" s="24"/>
      <c r="E28" s="24"/>
      <c r="F28" s="24"/>
      <c r="G28" s="25">
        <v>18000</v>
      </c>
      <c r="H28" s="25">
        <v>16500</v>
      </c>
      <c r="I28" s="3"/>
      <c r="J28" s="6" t="s">
        <v>35</v>
      </c>
      <c r="K28" s="3"/>
    </row>
    <row r="29" spans="1:15" x14ac:dyDescent="0.25">
      <c r="A29" s="19" t="s">
        <v>63</v>
      </c>
      <c r="B29" s="24" t="s">
        <v>69</v>
      </c>
      <c r="C29" s="24"/>
      <c r="D29" s="24"/>
      <c r="E29" s="24"/>
      <c r="F29" s="24"/>
      <c r="G29" s="25">
        <v>13000</v>
      </c>
      <c r="H29" s="25">
        <v>12577.5</v>
      </c>
      <c r="I29" s="3"/>
      <c r="J29" s="6" t="s">
        <v>35</v>
      </c>
      <c r="K29" s="3"/>
    </row>
    <row r="30" spans="1:15" x14ac:dyDescent="0.25">
      <c r="A30" s="19" t="s">
        <v>64</v>
      </c>
      <c r="B30" s="24" t="s">
        <v>71</v>
      </c>
      <c r="C30" s="24"/>
      <c r="D30" s="24"/>
      <c r="E30" s="24"/>
      <c r="F30" s="24"/>
      <c r="G30" s="25">
        <v>12000</v>
      </c>
      <c r="H30" s="25">
        <v>12000</v>
      </c>
      <c r="I30" s="3"/>
      <c r="J30" s="6" t="s">
        <v>35</v>
      </c>
      <c r="K30" s="3"/>
    </row>
    <row r="31" spans="1:15" x14ac:dyDescent="0.25">
      <c r="A31" s="19" t="s">
        <v>65</v>
      </c>
      <c r="B31" s="24" t="s">
        <v>70</v>
      </c>
      <c r="C31" s="24"/>
      <c r="D31" s="24"/>
      <c r="E31" s="24"/>
      <c r="F31" s="24"/>
      <c r="G31" s="25">
        <v>15000</v>
      </c>
      <c r="H31" s="25">
        <v>12256.25</v>
      </c>
      <c r="I31" s="3"/>
      <c r="J31" s="6" t="s">
        <v>35</v>
      </c>
      <c r="K31" s="3"/>
      <c r="O31" s="47"/>
    </row>
    <row r="32" spans="1:15" x14ac:dyDescent="0.25">
      <c r="A32" s="19" t="s">
        <v>66</v>
      </c>
      <c r="B32" s="24" t="s">
        <v>18</v>
      </c>
      <c r="C32" s="24"/>
      <c r="D32" s="24"/>
      <c r="E32" s="24"/>
      <c r="F32" s="24"/>
      <c r="G32" s="25">
        <v>100000</v>
      </c>
      <c r="H32" s="48">
        <v>83112.38</v>
      </c>
      <c r="I32" s="3"/>
      <c r="J32" s="6" t="s">
        <v>35</v>
      </c>
      <c r="K32" s="3"/>
    </row>
    <row r="33" spans="1:12" x14ac:dyDescent="0.25">
      <c r="A33" s="19" t="s">
        <v>74</v>
      </c>
      <c r="B33" s="45" t="s">
        <v>72</v>
      </c>
      <c r="C33" s="45"/>
      <c r="D33" s="45"/>
      <c r="E33" s="45"/>
      <c r="F33" s="45"/>
      <c r="G33" s="42">
        <v>100000</v>
      </c>
      <c r="H33" s="49">
        <v>146326.14000000001</v>
      </c>
      <c r="I33" s="3"/>
      <c r="J33" s="6" t="s">
        <v>35</v>
      </c>
      <c r="K33" s="3"/>
    </row>
    <row r="34" spans="1:12" x14ac:dyDescent="0.25">
      <c r="A34" s="19" t="s">
        <v>75</v>
      </c>
      <c r="B34" s="45" t="s">
        <v>19</v>
      </c>
      <c r="C34" s="45"/>
      <c r="D34" s="45"/>
      <c r="E34" s="45"/>
      <c r="F34" s="45"/>
      <c r="G34" s="42">
        <v>120000</v>
      </c>
      <c r="H34" s="49">
        <v>75175</v>
      </c>
      <c r="I34" s="3"/>
      <c r="J34" s="6" t="s">
        <v>35</v>
      </c>
      <c r="K34" s="3"/>
    </row>
    <row r="35" spans="1:12" ht="15.75" thickBot="1" x14ac:dyDescent="0.3">
      <c r="A35" s="19" t="s">
        <v>108</v>
      </c>
      <c r="B35" s="44" t="s">
        <v>73</v>
      </c>
      <c r="C35" s="44"/>
      <c r="D35" s="44"/>
      <c r="E35" s="44"/>
      <c r="F35" s="44"/>
      <c r="G35" s="43">
        <v>130000</v>
      </c>
      <c r="H35" s="43">
        <v>0</v>
      </c>
      <c r="I35" s="3"/>
      <c r="J35" s="6" t="s">
        <v>39</v>
      </c>
      <c r="K35" s="3"/>
    </row>
    <row r="36" spans="1:12" ht="15.75" thickBot="1" x14ac:dyDescent="0.3">
      <c r="A36" s="27"/>
      <c r="B36" s="50" t="s">
        <v>20</v>
      </c>
      <c r="C36" s="50"/>
      <c r="D36" s="50"/>
      <c r="E36" s="50"/>
      <c r="F36" s="50"/>
      <c r="G36" s="28">
        <f>SUM(G13:G35)</f>
        <v>1200000</v>
      </c>
      <c r="H36" s="29">
        <f>SUM(H13:H35)</f>
        <v>1002570.25</v>
      </c>
      <c r="I36" s="3"/>
      <c r="J36" s="30" t="s">
        <v>21</v>
      </c>
      <c r="K36" s="31"/>
      <c r="L36" s="2">
        <f>L37+L38+L39</f>
        <v>1002570.25</v>
      </c>
    </row>
    <row r="37" spans="1:12" x14ac:dyDescent="0.25">
      <c r="A37" s="3"/>
      <c r="B37" s="32"/>
      <c r="C37" s="32"/>
      <c r="D37" s="32"/>
      <c r="E37" s="32"/>
      <c r="F37" s="32"/>
      <c r="G37" s="33"/>
      <c r="H37" s="33"/>
      <c r="I37" s="3"/>
      <c r="J37" s="31" t="s">
        <v>38</v>
      </c>
      <c r="K37" s="31"/>
      <c r="L37" s="2">
        <v>457231.89</v>
      </c>
    </row>
    <row r="38" spans="1:12" x14ac:dyDescent="0.25">
      <c r="A38" s="3"/>
      <c r="B38" s="32"/>
      <c r="C38" s="32"/>
      <c r="D38" s="32"/>
      <c r="E38" s="32"/>
      <c r="F38" s="32"/>
      <c r="G38" s="33"/>
      <c r="H38" s="33"/>
      <c r="I38" s="3"/>
      <c r="J38" s="31" t="s">
        <v>35</v>
      </c>
      <c r="K38" s="31"/>
      <c r="L38" s="2">
        <f>H24+H25+H26+H27+H28+H29+H30+H31+H32+H33+H34+H23</f>
        <v>475938.36</v>
      </c>
    </row>
    <row r="39" spans="1:12" x14ac:dyDescent="0.25">
      <c r="A39" s="3"/>
      <c r="B39" s="32"/>
      <c r="C39" s="32"/>
      <c r="D39" s="32"/>
      <c r="E39" s="32"/>
      <c r="F39" s="32"/>
      <c r="G39" s="33"/>
      <c r="H39" s="33"/>
      <c r="I39" s="3"/>
      <c r="J39" s="31" t="s">
        <v>39</v>
      </c>
      <c r="K39" s="31"/>
      <c r="L39" s="2">
        <v>69400</v>
      </c>
    </row>
    <row r="40" spans="1:12" x14ac:dyDescent="0.25">
      <c r="A40" s="3"/>
      <c r="B40" s="32"/>
      <c r="C40" s="32"/>
      <c r="D40" s="32"/>
      <c r="E40" s="32"/>
      <c r="F40" s="32"/>
      <c r="G40" s="33"/>
      <c r="H40" s="33"/>
      <c r="I40" s="3"/>
      <c r="J40" s="31"/>
      <c r="K40" s="31"/>
    </row>
    <row r="41" spans="1:12" x14ac:dyDescent="0.25">
      <c r="A41" s="3"/>
      <c r="B41" s="32"/>
      <c r="C41" s="32"/>
      <c r="D41" s="32"/>
      <c r="E41" s="32"/>
      <c r="F41" s="32"/>
      <c r="G41" s="33"/>
      <c r="H41" s="33"/>
      <c r="I41" s="3"/>
      <c r="J41" s="31"/>
      <c r="K41" s="31"/>
    </row>
    <row r="42" spans="1:12" ht="15.75" thickBot="1" x14ac:dyDescent="0.3">
      <c r="A42" s="3"/>
      <c r="B42" s="32"/>
      <c r="C42" s="32"/>
      <c r="D42" s="32"/>
      <c r="E42" s="32"/>
      <c r="F42" s="32"/>
      <c r="G42" s="33"/>
      <c r="H42" s="33"/>
      <c r="I42" s="3"/>
      <c r="J42" s="6"/>
      <c r="K42" s="3"/>
    </row>
    <row r="43" spans="1:12" ht="24.75" customHeight="1" thickBot="1" x14ac:dyDescent="0.3">
      <c r="A43" s="55" t="s">
        <v>36</v>
      </c>
      <c r="B43" s="56"/>
      <c r="C43" s="56"/>
      <c r="D43" s="56"/>
      <c r="E43" s="56"/>
      <c r="F43" s="57"/>
      <c r="G43" s="16" t="s">
        <v>3</v>
      </c>
      <c r="H43" s="34" t="s">
        <v>4</v>
      </c>
      <c r="I43" s="3"/>
      <c r="J43" s="18" t="s">
        <v>5</v>
      </c>
      <c r="K43" s="3"/>
    </row>
    <row r="44" spans="1:12" x14ac:dyDescent="0.25">
      <c r="A44" s="19" t="s">
        <v>6</v>
      </c>
      <c r="B44" s="20" t="s">
        <v>76</v>
      </c>
      <c r="C44" s="20"/>
      <c r="D44" s="20"/>
      <c r="E44" s="20"/>
      <c r="F44" s="20"/>
      <c r="G44" s="35">
        <v>55000</v>
      </c>
      <c r="H44" s="22">
        <v>54893.75</v>
      </c>
      <c r="I44" s="3"/>
      <c r="J44" s="36" t="s">
        <v>35</v>
      </c>
      <c r="K44" s="3"/>
    </row>
    <row r="45" spans="1:12" x14ac:dyDescent="0.25">
      <c r="A45" s="23" t="s">
        <v>7</v>
      </c>
      <c r="B45" s="24" t="s">
        <v>77</v>
      </c>
      <c r="C45" s="24"/>
      <c r="D45" s="24"/>
      <c r="E45" s="24"/>
      <c r="F45" s="24"/>
      <c r="G45" s="25">
        <v>25000</v>
      </c>
      <c r="H45" s="26">
        <v>25000</v>
      </c>
      <c r="I45" s="3"/>
      <c r="J45" s="36" t="s">
        <v>35</v>
      </c>
      <c r="K45" s="3"/>
    </row>
    <row r="46" spans="1:12" x14ac:dyDescent="0.25">
      <c r="A46" s="23" t="s">
        <v>23</v>
      </c>
      <c r="B46" s="24" t="s">
        <v>78</v>
      </c>
      <c r="C46" s="24"/>
      <c r="D46" s="24"/>
      <c r="E46" s="24"/>
      <c r="F46" s="24"/>
      <c r="G46" s="25">
        <v>85000</v>
      </c>
      <c r="H46" s="26">
        <v>82762.5</v>
      </c>
      <c r="I46" s="3"/>
      <c r="J46" s="36" t="s">
        <v>35</v>
      </c>
      <c r="K46" s="3"/>
    </row>
    <row r="47" spans="1:12" x14ac:dyDescent="0.25">
      <c r="A47" s="23" t="s">
        <v>9</v>
      </c>
      <c r="B47" s="24" t="s">
        <v>79</v>
      </c>
      <c r="C47" s="24"/>
      <c r="D47" s="24"/>
      <c r="E47" s="24"/>
      <c r="F47" s="24"/>
      <c r="G47" s="25">
        <v>130000</v>
      </c>
      <c r="H47" s="26">
        <v>126042.5</v>
      </c>
      <c r="I47" s="3"/>
      <c r="J47" s="36" t="s">
        <v>35</v>
      </c>
      <c r="K47" s="3"/>
    </row>
    <row r="48" spans="1:12" x14ac:dyDescent="0.25">
      <c r="A48" s="23" t="s">
        <v>10</v>
      </c>
      <c r="B48" s="24" t="s">
        <v>80</v>
      </c>
      <c r="C48" s="24"/>
      <c r="D48" s="24"/>
      <c r="E48" s="24"/>
      <c r="F48" s="24"/>
      <c r="G48" s="25">
        <v>125000</v>
      </c>
      <c r="H48" s="26">
        <v>74687.5</v>
      </c>
      <c r="I48" s="3"/>
      <c r="J48" s="36" t="s">
        <v>35</v>
      </c>
      <c r="K48" s="3"/>
    </row>
    <row r="49" spans="1:12" x14ac:dyDescent="0.25">
      <c r="A49" s="23" t="s">
        <v>11</v>
      </c>
      <c r="B49" s="24" t="s">
        <v>81</v>
      </c>
      <c r="C49" s="24"/>
      <c r="D49" s="24"/>
      <c r="E49" s="24"/>
      <c r="F49" s="24"/>
      <c r="G49" s="25">
        <v>40000</v>
      </c>
      <c r="H49" s="26">
        <v>40200.19</v>
      </c>
      <c r="I49" s="3"/>
      <c r="J49" s="36" t="s">
        <v>34</v>
      </c>
      <c r="K49" s="3"/>
    </row>
    <row r="50" spans="1:12" x14ac:dyDescent="0.25">
      <c r="A50" s="23" t="s">
        <v>12</v>
      </c>
      <c r="B50" s="24" t="s">
        <v>82</v>
      </c>
      <c r="C50" s="24"/>
      <c r="D50" s="24"/>
      <c r="E50" s="24"/>
      <c r="F50" s="24"/>
      <c r="G50" s="25">
        <v>80000</v>
      </c>
      <c r="H50" s="26">
        <v>78343.75</v>
      </c>
      <c r="I50" s="3"/>
      <c r="J50" s="36" t="s">
        <v>34</v>
      </c>
      <c r="K50" s="3"/>
    </row>
    <row r="51" spans="1:12" x14ac:dyDescent="0.25">
      <c r="A51" s="23" t="s">
        <v>13</v>
      </c>
      <c r="B51" s="24" t="s">
        <v>83</v>
      </c>
      <c r="C51" s="24"/>
      <c r="D51" s="24"/>
      <c r="E51" s="24"/>
      <c r="F51" s="24"/>
      <c r="G51" s="25">
        <v>42000</v>
      </c>
      <c r="H51" s="26">
        <v>41792.5</v>
      </c>
      <c r="I51" s="3"/>
      <c r="J51" s="36" t="s">
        <v>34</v>
      </c>
      <c r="K51" s="3"/>
    </row>
    <row r="52" spans="1:12" x14ac:dyDescent="0.25">
      <c r="A52" s="23" t="s">
        <v>14</v>
      </c>
      <c r="B52" s="24" t="s">
        <v>84</v>
      </c>
      <c r="C52" s="24"/>
      <c r="D52" s="24"/>
      <c r="E52" s="24"/>
      <c r="F52" s="24"/>
      <c r="G52" s="25">
        <v>60000</v>
      </c>
      <c r="H52" s="26">
        <v>32400</v>
      </c>
      <c r="I52" s="3"/>
      <c r="J52" s="36" t="s">
        <v>34</v>
      </c>
      <c r="K52" s="3"/>
    </row>
    <row r="53" spans="1:12" x14ac:dyDescent="0.25">
      <c r="A53" s="23" t="s">
        <v>15</v>
      </c>
      <c r="B53" s="24" t="s">
        <v>85</v>
      </c>
      <c r="C53" s="24"/>
      <c r="D53" s="24"/>
      <c r="E53" s="24"/>
      <c r="F53" s="24"/>
      <c r="G53" s="25">
        <v>50000</v>
      </c>
      <c r="H53" s="26">
        <v>25687.5</v>
      </c>
      <c r="I53" s="3"/>
      <c r="J53" s="36" t="s">
        <v>34</v>
      </c>
      <c r="K53" s="3"/>
    </row>
    <row r="54" spans="1:12" x14ac:dyDescent="0.25">
      <c r="A54" s="23" t="s">
        <v>16</v>
      </c>
      <c r="B54" s="24" t="s">
        <v>84</v>
      </c>
      <c r="C54" s="24"/>
      <c r="D54" s="24"/>
      <c r="E54" s="24"/>
      <c r="F54" s="24"/>
      <c r="G54" s="25">
        <v>60000</v>
      </c>
      <c r="H54" s="26">
        <v>0</v>
      </c>
      <c r="I54" s="3"/>
      <c r="J54" s="36" t="s">
        <v>34</v>
      </c>
      <c r="K54" s="3"/>
    </row>
    <row r="55" spans="1:12" x14ac:dyDescent="0.25">
      <c r="A55" s="23" t="s">
        <v>17</v>
      </c>
      <c r="B55" s="24" t="s">
        <v>86</v>
      </c>
      <c r="C55" s="24"/>
      <c r="D55" s="24"/>
      <c r="E55" s="24"/>
      <c r="F55" s="24"/>
      <c r="G55" s="25">
        <v>35000</v>
      </c>
      <c r="H55" s="26">
        <v>0</v>
      </c>
      <c r="I55" s="3"/>
      <c r="J55" s="36" t="s">
        <v>34</v>
      </c>
      <c r="K55" s="3"/>
    </row>
    <row r="56" spans="1:12" x14ac:dyDescent="0.25">
      <c r="A56" s="23" t="s">
        <v>24</v>
      </c>
      <c r="B56" s="24" t="s">
        <v>87</v>
      </c>
      <c r="C56" s="24"/>
      <c r="D56" s="24"/>
      <c r="E56" s="24"/>
      <c r="F56" s="24"/>
      <c r="G56" s="25">
        <v>50000</v>
      </c>
      <c r="H56" s="26">
        <v>0</v>
      </c>
      <c r="I56" s="3"/>
      <c r="J56" s="36" t="s">
        <v>34</v>
      </c>
      <c r="K56" s="3"/>
    </row>
    <row r="57" spans="1:12" x14ac:dyDescent="0.25">
      <c r="A57" s="23" t="s">
        <v>60</v>
      </c>
      <c r="B57" s="24" t="s">
        <v>88</v>
      </c>
      <c r="C57" s="24"/>
      <c r="D57" s="24"/>
      <c r="E57" s="24"/>
      <c r="F57" s="24"/>
      <c r="G57" s="25">
        <v>228000</v>
      </c>
      <c r="H57" s="26">
        <v>177024.19</v>
      </c>
      <c r="I57" s="3"/>
      <c r="J57" s="36" t="s">
        <v>34</v>
      </c>
      <c r="K57" s="3"/>
    </row>
    <row r="58" spans="1:12" x14ac:dyDescent="0.25">
      <c r="A58" s="23" t="s">
        <v>61</v>
      </c>
      <c r="B58" s="24" t="s">
        <v>25</v>
      </c>
      <c r="C58" s="24"/>
      <c r="D58" s="24"/>
      <c r="E58" s="24"/>
      <c r="F58" s="24"/>
      <c r="G58" s="25">
        <v>210000</v>
      </c>
      <c r="H58" s="26">
        <v>149985.88</v>
      </c>
      <c r="I58" s="3"/>
      <c r="J58" s="6" t="s">
        <v>35</v>
      </c>
      <c r="K58" s="3"/>
    </row>
    <row r="59" spans="1:12" x14ac:dyDescent="0.25">
      <c r="A59" s="23" t="s">
        <v>62</v>
      </c>
      <c r="B59" s="24" t="s">
        <v>89</v>
      </c>
      <c r="C59" s="24"/>
      <c r="D59" s="24"/>
      <c r="E59" s="24"/>
      <c r="F59" s="24"/>
      <c r="G59" s="25">
        <v>200000</v>
      </c>
      <c r="H59" s="26">
        <v>102711.37</v>
      </c>
      <c r="I59" s="3"/>
      <c r="J59" s="6" t="s">
        <v>35</v>
      </c>
      <c r="K59" s="3"/>
    </row>
    <row r="60" spans="1:12" ht="15.75" thickBot="1" x14ac:dyDescent="0.3">
      <c r="A60" s="23" t="s">
        <v>63</v>
      </c>
      <c r="B60" s="24" t="s">
        <v>90</v>
      </c>
      <c r="C60" s="24"/>
      <c r="D60" s="24"/>
      <c r="E60" s="24"/>
      <c r="F60" s="24"/>
      <c r="G60" s="25">
        <v>210000</v>
      </c>
      <c r="H60" s="26">
        <v>0</v>
      </c>
      <c r="I60" s="3"/>
      <c r="J60" s="6" t="s">
        <v>39</v>
      </c>
      <c r="K60" s="3"/>
    </row>
    <row r="61" spans="1:12" ht="15.75" thickBot="1" x14ac:dyDescent="0.3">
      <c r="A61" s="27"/>
      <c r="B61" s="50" t="s">
        <v>20</v>
      </c>
      <c r="C61" s="50"/>
      <c r="D61" s="50"/>
      <c r="E61" s="50"/>
      <c r="F61" s="50"/>
      <c r="G61" s="37">
        <f>SUM(G44:G60)</f>
        <v>1685000</v>
      </c>
      <c r="H61" s="37">
        <f>SUM(H44:H60)</f>
        <v>1011531.6299999999</v>
      </c>
      <c r="I61" s="3"/>
      <c r="J61" s="30" t="s">
        <v>21</v>
      </c>
      <c r="K61" s="31"/>
      <c r="L61" s="2">
        <f>L62+L63</f>
        <v>1011531.63</v>
      </c>
    </row>
    <row r="62" spans="1:12" x14ac:dyDescent="0.25">
      <c r="A62" s="3"/>
      <c r="B62" s="32"/>
      <c r="C62" s="32"/>
      <c r="D62" s="32"/>
      <c r="E62" s="32"/>
      <c r="F62" s="32"/>
      <c r="G62" s="33"/>
      <c r="H62" s="33"/>
      <c r="I62" s="3"/>
      <c r="J62" s="31" t="s">
        <v>38</v>
      </c>
      <c r="K62" s="31"/>
      <c r="L62" s="2">
        <f>H49+H50+H51+H52+H53+H54+H55+H56+H57</f>
        <v>395448.13</v>
      </c>
    </row>
    <row r="63" spans="1:12" x14ac:dyDescent="0.25">
      <c r="A63" s="3"/>
      <c r="B63" s="32"/>
      <c r="C63" s="32"/>
      <c r="D63" s="32"/>
      <c r="E63" s="32"/>
      <c r="F63" s="32"/>
      <c r="G63" s="33"/>
      <c r="H63" s="33"/>
      <c r="I63" s="3"/>
      <c r="J63" s="31" t="s">
        <v>35</v>
      </c>
      <c r="K63" s="31"/>
      <c r="L63" s="2">
        <f>H44+H45+H46+H47+H48+H58+H59</f>
        <v>616083.5</v>
      </c>
    </row>
    <row r="64" spans="1:12" x14ac:dyDescent="0.25">
      <c r="A64" s="3"/>
      <c r="B64" s="32"/>
      <c r="C64" s="32"/>
      <c r="D64" s="32"/>
      <c r="E64" s="32"/>
      <c r="F64" s="32"/>
      <c r="G64" s="33"/>
      <c r="H64" s="33"/>
      <c r="I64" s="3"/>
      <c r="J64" s="31"/>
      <c r="K64" s="31"/>
    </row>
    <row r="65" spans="1:12" x14ac:dyDescent="0.25">
      <c r="A65" s="3"/>
      <c r="B65" s="32"/>
      <c r="C65" s="32"/>
      <c r="D65" s="32"/>
      <c r="E65" s="32"/>
      <c r="F65" s="32"/>
      <c r="G65" s="33"/>
      <c r="H65" s="33"/>
      <c r="I65" s="3"/>
      <c r="J65" s="31"/>
      <c r="K65" s="31"/>
    </row>
    <row r="66" spans="1:12" ht="15.75" thickBot="1" x14ac:dyDescent="0.3">
      <c r="A66" s="3"/>
      <c r="B66" s="32"/>
      <c r="C66" s="32"/>
      <c r="D66" s="32"/>
      <c r="E66" s="32"/>
      <c r="F66" s="32"/>
      <c r="G66" s="33"/>
      <c r="H66" s="33"/>
      <c r="I66" s="3"/>
      <c r="J66" s="31"/>
      <c r="K66" s="31"/>
    </row>
    <row r="67" spans="1:12" ht="15.75" thickBot="1" x14ac:dyDescent="0.3">
      <c r="A67" s="55" t="s">
        <v>37</v>
      </c>
      <c r="B67" s="56"/>
      <c r="C67" s="56"/>
      <c r="D67" s="56"/>
      <c r="E67" s="56"/>
      <c r="F67" s="57"/>
      <c r="G67" s="16" t="s">
        <v>3</v>
      </c>
      <c r="H67" s="34" t="s">
        <v>4</v>
      </c>
      <c r="I67" s="3"/>
      <c r="J67" s="18" t="s">
        <v>5</v>
      </c>
      <c r="K67" s="3"/>
    </row>
    <row r="68" spans="1:12" x14ac:dyDescent="0.25">
      <c r="A68" s="19" t="s">
        <v>6</v>
      </c>
      <c r="B68" s="20" t="s">
        <v>22</v>
      </c>
      <c r="C68" s="20"/>
      <c r="D68" s="20"/>
      <c r="E68" s="20"/>
      <c r="F68" s="20"/>
      <c r="G68" s="35">
        <v>15000</v>
      </c>
      <c r="H68" s="22">
        <v>13270</v>
      </c>
      <c r="I68" s="3"/>
      <c r="J68" s="6" t="s">
        <v>34</v>
      </c>
      <c r="K68" s="3"/>
    </row>
    <row r="69" spans="1:12" x14ac:dyDescent="0.25">
      <c r="A69" s="19" t="s">
        <v>7</v>
      </c>
      <c r="B69" s="20" t="s">
        <v>91</v>
      </c>
      <c r="C69" s="20"/>
      <c r="D69" s="20"/>
      <c r="E69" s="20"/>
      <c r="F69" s="20"/>
      <c r="G69" s="21">
        <v>15000</v>
      </c>
      <c r="H69" s="22">
        <v>10461.75</v>
      </c>
      <c r="I69" s="3"/>
      <c r="J69" s="36" t="s">
        <v>35</v>
      </c>
      <c r="K69" s="3"/>
    </row>
    <row r="70" spans="1:12" x14ac:dyDescent="0.25">
      <c r="A70" s="19" t="s">
        <v>8</v>
      </c>
      <c r="B70" s="20" t="s">
        <v>92</v>
      </c>
      <c r="C70" s="20"/>
      <c r="D70" s="20"/>
      <c r="E70" s="20"/>
      <c r="F70" s="20"/>
      <c r="G70" s="21">
        <v>17000</v>
      </c>
      <c r="H70" s="22">
        <v>16243.75</v>
      </c>
      <c r="I70" s="3"/>
      <c r="J70" s="6" t="s">
        <v>35</v>
      </c>
      <c r="K70" s="3"/>
    </row>
    <row r="71" spans="1:12" x14ac:dyDescent="0.25">
      <c r="A71" s="19" t="s">
        <v>9</v>
      </c>
      <c r="B71" s="20" t="s">
        <v>93</v>
      </c>
      <c r="C71" s="20"/>
      <c r="D71" s="20"/>
      <c r="E71" s="20"/>
      <c r="F71" s="20"/>
      <c r="G71" s="21">
        <v>198000</v>
      </c>
      <c r="H71" s="22">
        <v>161133.98000000001</v>
      </c>
      <c r="I71" s="3"/>
      <c r="J71" s="6" t="s">
        <v>35</v>
      </c>
      <c r="K71" s="3"/>
    </row>
    <row r="72" spans="1:12" x14ac:dyDescent="0.25">
      <c r="A72" s="19" t="s">
        <v>10</v>
      </c>
      <c r="B72" s="20" t="s">
        <v>94</v>
      </c>
      <c r="C72" s="20"/>
      <c r="D72" s="20"/>
      <c r="E72" s="20"/>
      <c r="F72" s="20"/>
      <c r="G72" s="21">
        <v>60000</v>
      </c>
      <c r="H72" s="22">
        <v>18532.46</v>
      </c>
      <c r="I72" s="3"/>
      <c r="J72" s="6" t="s">
        <v>35</v>
      </c>
      <c r="K72" s="3"/>
    </row>
    <row r="73" spans="1:12" ht="15.75" thickBot="1" x14ac:dyDescent="0.3">
      <c r="A73" s="23" t="s">
        <v>11</v>
      </c>
      <c r="B73" s="24" t="s">
        <v>94</v>
      </c>
      <c r="C73" s="24"/>
      <c r="D73" s="24"/>
      <c r="E73" s="24"/>
      <c r="F73" s="24"/>
      <c r="G73" s="25">
        <v>100000</v>
      </c>
      <c r="H73" s="26">
        <v>0</v>
      </c>
      <c r="I73" s="3"/>
      <c r="J73" s="6" t="s">
        <v>39</v>
      </c>
      <c r="K73" s="3"/>
    </row>
    <row r="74" spans="1:12" ht="15.75" thickBot="1" x14ac:dyDescent="0.3">
      <c r="A74" s="27"/>
      <c r="B74" s="50" t="s">
        <v>20</v>
      </c>
      <c r="C74" s="50"/>
      <c r="D74" s="50"/>
      <c r="E74" s="50"/>
      <c r="F74" s="50"/>
      <c r="G74" s="37">
        <f>SUM(G68:G73)</f>
        <v>405000</v>
      </c>
      <c r="H74" s="37">
        <f>SUM(H68:H73)</f>
        <v>219641.94</v>
      </c>
      <c r="I74" s="3"/>
      <c r="J74" s="30" t="s">
        <v>21</v>
      </c>
      <c r="K74" s="31"/>
      <c r="L74" s="2">
        <f>SUM(L76+L75)</f>
        <v>219641.94</v>
      </c>
    </row>
    <row r="75" spans="1:12" x14ac:dyDescent="0.25">
      <c r="A75" s="3"/>
      <c r="B75" s="32"/>
      <c r="C75" s="32"/>
      <c r="D75" s="32"/>
      <c r="E75" s="32"/>
      <c r="F75" s="32"/>
      <c r="G75" s="33"/>
      <c r="H75" s="33"/>
      <c r="I75" s="3"/>
      <c r="J75" s="31" t="s">
        <v>38</v>
      </c>
      <c r="K75" s="31"/>
      <c r="L75" s="2">
        <v>13270</v>
      </c>
    </row>
    <row r="76" spans="1:12" x14ac:dyDescent="0.25">
      <c r="A76" s="3"/>
      <c r="B76" s="32"/>
      <c r="C76" s="32"/>
      <c r="D76" s="32"/>
      <c r="E76" s="32"/>
      <c r="F76" s="32"/>
      <c r="G76" s="33"/>
      <c r="H76" s="33"/>
      <c r="I76" s="3"/>
      <c r="J76" s="31" t="s">
        <v>35</v>
      </c>
      <c r="K76" s="31"/>
      <c r="L76" s="2">
        <f>H69+H70+H71+H72</f>
        <v>206371.94</v>
      </c>
    </row>
    <row r="77" spans="1:12" x14ac:dyDescent="0.25">
      <c r="A77" s="3"/>
      <c r="B77" s="32"/>
      <c r="C77" s="32"/>
      <c r="D77" s="32"/>
      <c r="E77" s="32"/>
      <c r="F77" s="32"/>
      <c r="G77" s="33"/>
      <c r="H77" s="33"/>
      <c r="I77" s="3"/>
      <c r="J77" s="31"/>
      <c r="K77" s="31"/>
    </row>
    <row r="78" spans="1:12" ht="15.75" thickBot="1" x14ac:dyDescent="0.3">
      <c r="A78" s="3"/>
      <c r="B78" s="32"/>
      <c r="C78" s="32"/>
      <c r="D78" s="32"/>
      <c r="E78" s="32"/>
      <c r="F78" s="32"/>
      <c r="G78" s="33"/>
      <c r="H78" s="33"/>
      <c r="I78" s="3"/>
      <c r="J78" s="31"/>
      <c r="K78" s="31"/>
    </row>
    <row r="79" spans="1:12" ht="15.75" thickBot="1" x14ac:dyDescent="0.3">
      <c r="A79" s="14" t="s">
        <v>98</v>
      </c>
      <c r="B79" s="15"/>
      <c r="C79" s="15"/>
      <c r="D79" s="15"/>
      <c r="E79" s="15"/>
      <c r="F79" s="15"/>
      <c r="G79" s="16" t="s">
        <v>3</v>
      </c>
      <c r="H79" s="34" t="s">
        <v>4</v>
      </c>
      <c r="I79" s="3"/>
      <c r="J79" s="18" t="s">
        <v>5</v>
      </c>
      <c r="K79" s="3"/>
    </row>
    <row r="80" spans="1:12" x14ac:dyDescent="0.25">
      <c r="A80" s="19" t="s">
        <v>6</v>
      </c>
      <c r="B80" s="20" t="s">
        <v>95</v>
      </c>
      <c r="C80" s="20"/>
      <c r="D80" s="20"/>
      <c r="E80" s="20"/>
      <c r="F80" s="20"/>
      <c r="G80" s="35">
        <v>16000</v>
      </c>
      <c r="H80" s="22">
        <v>15827.5</v>
      </c>
      <c r="I80" s="3"/>
      <c r="J80" s="6" t="s">
        <v>35</v>
      </c>
      <c r="K80" s="3"/>
    </row>
    <row r="81" spans="1:12" x14ac:dyDescent="0.25">
      <c r="A81" s="23" t="s">
        <v>7</v>
      </c>
      <c r="B81" s="24" t="s">
        <v>96</v>
      </c>
      <c r="C81" s="24"/>
      <c r="D81" s="24"/>
      <c r="E81" s="24"/>
      <c r="F81" s="24"/>
      <c r="G81" s="25">
        <v>50000</v>
      </c>
      <c r="H81" s="26">
        <v>49827</v>
      </c>
      <c r="I81" s="3"/>
      <c r="J81" s="36" t="s">
        <v>35</v>
      </c>
      <c r="K81" s="3"/>
    </row>
    <row r="82" spans="1:12" ht="15.75" thickBot="1" x14ac:dyDescent="0.3">
      <c r="A82" s="23" t="s">
        <v>8</v>
      </c>
      <c r="B82" s="24" t="s">
        <v>26</v>
      </c>
      <c r="C82" s="24"/>
      <c r="D82" s="24"/>
      <c r="E82" s="24"/>
      <c r="F82" s="24"/>
      <c r="G82" s="25">
        <v>69000</v>
      </c>
      <c r="H82" s="26">
        <v>24712.5</v>
      </c>
      <c r="I82" s="3"/>
      <c r="J82" s="6" t="s">
        <v>35</v>
      </c>
      <c r="K82" s="3"/>
    </row>
    <row r="83" spans="1:12" ht="15.75" thickBot="1" x14ac:dyDescent="0.3">
      <c r="A83" s="27"/>
      <c r="B83" s="50" t="s">
        <v>20</v>
      </c>
      <c r="C83" s="50"/>
      <c r="D83" s="50"/>
      <c r="E83" s="50"/>
      <c r="F83" s="50"/>
      <c r="G83" s="37">
        <f>SUM(G80:G82)</f>
        <v>135000</v>
      </c>
      <c r="H83" s="37">
        <f>SUM(H80:H82)</f>
        <v>90367</v>
      </c>
      <c r="I83" s="3"/>
      <c r="J83" s="30" t="s">
        <v>21</v>
      </c>
      <c r="K83" s="31"/>
      <c r="L83" s="2">
        <v>90367</v>
      </c>
    </row>
    <row r="84" spans="1:12" x14ac:dyDescent="0.25">
      <c r="A84" s="3"/>
      <c r="B84" s="32"/>
      <c r="C84" s="32"/>
      <c r="D84" s="32"/>
      <c r="E84" s="32"/>
      <c r="F84" s="32"/>
      <c r="G84" s="33"/>
      <c r="H84" s="33"/>
      <c r="I84" s="3"/>
      <c r="J84" s="30"/>
      <c r="K84" s="31"/>
    </row>
    <row r="85" spans="1:12" ht="15.75" thickBot="1" x14ac:dyDescent="0.3">
      <c r="A85" s="3"/>
      <c r="B85" s="32"/>
      <c r="C85" s="32"/>
      <c r="D85" s="32"/>
      <c r="E85" s="32"/>
      <c r="F85" s="32"/>
      <c r="G85" s="33"/>
      <c r="H85" s="33"/>
      <c r="I85" s="3"/>
      <c r="J85" s="30"/>
      <c r="K85" s="31"/>
    </row>
    <row r="86" spans="1:12" ht="15.75" thickBot="1" x14ac:dyDescent="0.3">
      <c r="A86" s="14" t="s">
        <v>99</v>
      </c>
      <c r="B86" s="15"/>
      <c r="C86" s="15"/>
      <c r="D86" s="15"/>
      <c r="E86" s="15"/>
      <c r="F86" s="15"/>
      <c r="G86" s="16" t="s">
        <v>3</v>
      </c>
      <c r="H86" s="34" t="s">
        <v>4</v>
      </c>
      <c r="I86" s="3"/>
      <c r="J86" s="18" t="s">
        <v>5</v>
      </c>
      <c r="K86" s="3"/>
    </row>
    <row r="87" spans="1:12" ht="15.75" thickBot="1" x14ac:dyDescent="0.3">
      <c r="A87" s="23" t="s">
        <v>97</v>
      </c>
      <c r="B87" s="24" t="s">
        <v>33</v>
      </c>
      <c r="C87" s="24"/>
      <c r="D87" s="24"/>
      <c r="E87" s="24"/>
      <c r="F87" s="24"/>
      <c r="G87" s="25">
        <v>40000</v>
      </c>
      <c r="H87" s="26">
        <v>3333.75</v>
      </c>
      <c r="I87" s="3"/>
      <c r="J87" s="6" t="s">
        <v>34</v>
      </c>
      <c r="K87" s="3"/>
    </row>
    <row r="88" spans="1:12" ht="15.75" thickBot="1" x14ac:dyDescent="0.3">
      <c r="A88" s="27"/>
      <c r="B88" s="50" t="s">
        <v>20</v>
      </c>
      <c r="C88" s="50"/>
      <c r="D88" s="50"/>
      <c r="E88" s="50"/>
      <c r="F88" s="50"/>
      <c r="G88" s="37">
        <f>SUM(G87:G87)</f>
        <v>40000</v>
      </c>
      <c r="H88" s="37">
        <f>SUM(H87:H87)</f>
        <v>3333.75</v>
      </c>
      <c r="I88" s="3"/>
      <c r="J88" s="30" t="s">
        <v>21</v>
      </c>
      <c r="K88" s="31"/>
      <c r="L88" s="2">
        <v>3333.75</v>
      </c>
    </row>
    <row r="89" spans="1:12" x14ac:dyDescent="0.25">
      <c r="A89" s="3"/>
      <c r="B89" s="32"/>
      <c r="C89" s="32"/>
      <c r="D89" s="32"/>
      <c r="E89" s="32"/>
      <c r="F89" s="32"/>
      <c r="G89" s="33"/>
      <c r="H89" s="33"/>
      <c r="I89" s="3"/>
      <c r="J89" s="30"/>
      <c r="K89" s="31"/>
    </row>
    <row r="90" spans="1:12" ht="15.75" thickBot="1" x14ac:dyDescent="0.3">
      <c r="A90" s="3"/>
      <c r="B90" s="32"/>
      <c r="C90" s="32"/>
      <c r="D90" s="32"/>
      <c r="E90" s="32"/>
      <c r="F90" s="32"/>
      <c r="G90" s="33"/>
      <c r="H90" s="33"/>
      <c r="I90" s="3"/>
      <c r="J90" s="30"/>
      <c r="K90" s="31"/>
    </row>
    <row r="91" spans="1:12" ht="15.75" thickBot="1" x14ac:dyDescent="0.3">
      <c r="A91" s="14" t="s">
        <v>103</v>
      </c>
      <c r="B91" s="15"/>
      <c r="C91" s="15"/>
      <c r="D91" s="15"/>
      <c r="E91" s="15"/>
      <c r="F91" s="15"/>
      <c r="G91" s="16" t="s">
        <v>3</v>
      </c>
      <c r="H91" s="34" t="s">
        <v>4</v>
      </c>
      <c r="I91" s="3"/>
      <c r="J91" s="18" t="s">
        <v>5</v>
      </c>
      <c r="K91" s="3"/>
    </row>
    <row r="92" spans="1:12" x14ac:dyDescent="0.25">
      <c r="A92" s="19" t="s">
        <v>6</v>
      </c>
      <c r="B92" s="20" t="s">
        <v>101</v>
      </c>
      <c r="C92" s="20"/>
      <c r="D92" s="20"/>
      <c r="E92" s="20"/>
      <c r="F92" s="20"/>
      <c r="G92" s="35">
        <v>30000</v>
      </c>
      <c r="H92" s="22">
        <v>14615</v>
      </c>
      <c r="I92" s="3"/>
      <c r="J92" s="6" t="s">
        <v>35</v>
      </c>
      <c r="K92" s="3"/>
    </row>
    <row r="93" spans="1:12" ht="15.75" thickBot="1" x14ac:dyDescent="0.3">
      <c r="A93" s="23" t="s">
        <v>7</v>
      </c>
      <c r="B93" s="24" t="s">
        <v>102</v>
      </c>
      <c r="C93" s="24"/>
      <c r="D93" s="24"/>
      <c r="E93" s="24"/>
      <c r="F93" s="24"/>
      <c r="G93" s="25">
        <v>20000</v>
      </c>
      <c r="H93" s="26">
        <v>10931.85</v>
      </c>
      <c r="I93" s="3"/>
      <c r="J93" s="36" t="s">
        <v>35</v>
      </c>
      <c r="K93" s="3"/>
    </row>
    <row r="94" spans="1:12" ht="15.75" thickBot="1" x14ac:dyDescent="0.3">
      <c r="A94" s="27"/>
      <c r="B94" s="50" t="s">
        <v>20</v>
      </c>
      <c r="C94" s="50"/>
      <c r="D94" s="50"/>
      <c r="E94" s="50"/>
      <c r="F94" s="50"/>
      <c r="G94" s="37">
        <f>SUM(G92:G93)</f>
        <v>50000</v>
      </c>
      <c r="H94" s="37">
        <f>SUM(H92:H93)</f>
        <v>25546.85</v>
      </c>
      <c r="I94" s="3"/>
      <c r="J94" s="30" t="s">
        <v>21</v>
      </c>
      <c r="K94" s="31"/>
      <c r="L94" s="2">
        <v>25546.85</v>
      </c>
    </row>
    <row r="95" spans="1:12" x14ac:dyDescent="0.25">
      <c r="A95" s="3"/>
      <c r="B95" s="32"/>
      <c r="C95" s="32"/>
      <c r="D95" s="32"/>
      <c r="E95" s="32"/>
      <c r="F95" s="32"/>
      <c r="G95" s="33"/>
      <c r="H95" s="33"/>
      <c r="I95" s="3"/>
      <c r="J95" s="30"/>
      <c r="K95" s="31"/>
    </row>
    <row r="96" spans="1:12" ht="15.75" thickBot="1" x14ac:dyDescent="0.3">
      <c r="A96" s="3"/>
      <c r="B96" s="32"/>
      <c r="C96" s="32"/>
      <c r="D96" s="32"/>
      <c r="E96" s="32"/>
      <c r="F96" s="32"/>
      <c r="G96" s="33"/>
      <c r="H96" s="33"/>
      <c r="I96" s="3"/>
      <c r="J96" s="30"/>
      <c r="K96" s="31"/>
    </row>
    <row r="97" spans="1:12" ht="15.75" thickBot="1" x14ac:dyDescent="0.3">
      <c r="A97" s="14" t="s">
        <v>100</v>
      </c>
      <c r="B97" s="15"/>
      <c r="C97" s="15"/>
      <c r="D97" s="15"/>
      <c r="E97" s="15"/>
      <c r="F97" s="15"/>
      <c r="G97" s="16" t="s">
        <v>3</v>
      </c>
      <c r="H97" s="34" t="s">
        <v>4</v>
      </c>
      <c r="I97" s="3"/>
      <c r="J97" s="18" t="s">
        <v>5</v>
      </c>
      <c r="K97" s="31"/>
    </row>
    <row r="98" spans="1:12" ht="15.75" thickBot="1" x14ac:dyDescent="0.3">
      <c r="A98" s="19" t="s">
        <v>6</v>
      </c>
      <c r="B98" s="38" t="s">
        <v>27</v>
      </c>
      <c r="C98" s="20"/>
      <c r="D98" s="20"/>
      <c r="E98" s="20"/>
      <c r="F98" s="20"/>
      <c r="G98" s="35">
        <v>150000</v>
      </c>
      <c r="H98" s="22">
        <v>129889.18</v>
      </c>
      <c r="I98" s="3"/>
      <c r="J98" s="6" t="s">
        <v>34</v>
      </c>
      <c r="K98" s="3"/>
    </row>
    <row r="99" spans="1:12" ht="15.75" thickBot="1" x14ac:dyDescent="0.3">
      <c r="A99" s="27"/>
      <c r="B99" s="50" t="s">
        <v>20</v>
      </c>
      <c r="C99" s="50"/>
      <c r="D99" s="50"/>
      <c r="E99" s="50"/>
      <c r="F99" s="50"/>
      <c r="G99" s="37">
        <f>G98</f>
        <v>150000</v>
      </c>
      <c r="H99" s="37">
        <f>H98</f>
        <v>129889.18</v>
      </c>
      <c r="I99" s="3"/>
      <c r="J99" s="30" t="s">
        <v>21</v>
      </c>
      <c r="K99" s="31"/>
      <c r="L99" s="2">
        <v>129889.18</v>
      </c>
    </row>
    <row r="100" spans="1:12" x14ac:dyDescent="0.25">
      <c r="A100" s="3"/>
      <c r="B100" s="32"/>
      <c r="C100" s="32"/>
      <c r="D100" s="32"/>
      <c r="E100" s="32"/>
      <c r="F100" s="32"/>
      <c r="G100" s="10"/>
      <c r="H100" s="10"/>
      <c r="I100" s="3"/>
      <c r="J100" s="31"/>
      <c r="K100" s="31"/>
    </row>
    <row r="101" spans="1:12" x14ac:dyDescent="0.25">
      <c r="A101" s="3"/>
      <c r="B101" s="32"/>
      <c r="C101" s="32"/>
      <c r="D101" s="32"/>
      <c r="E101" s="32"/>
      <c r="F101" s="32"/>
      <c r="G101" s="10"/>
      <c r="H101" s="10"/>
      <c r="I101" s="3"/>
      <c r="J101" s="31"/>
      <c r="K101" s="31"/>
    </row>
    <row r="102" spans="1:12" x14ac:dyDescent="0.25">
      <c r="A102" s="3"/>
      <c r="B102" s="32"/>
      <c r="C102" s="32"/>
      <c r="D102" s="32"/>
      <c r="E102" s="32"/>
      <c r="F102" s="32"/>
      <c r="G102" s="10"/>
      <c r="H102" s="10"/>
      <c r="I102" s="3"/>
      <c r="J102" s="6"/>
      <c r="K102" s="3"/>
    </row>
    <row r="103" spans="1:12" x14ac:dyDescent="0.25">
      <c r="A103" s="3"/>
      <c r="B103" s="32"/>
      <c r="C103" s="32"/>
      <c r="D103" s="32"/>
      <c r="E103" s="32"/>
      <c r="F103" s="32"/>
      <c r="G103" s="10"/>
      <c r="H103" s="10"/>
      <c r="I103" s="3"/>
      <c r="J103" s="6"/>
      <c r="K103" s="3"/>
    </row>
    <row r="104" spans="1:12" x14ac:dyDescent="0.25">
      <c r="A104" s="53" t="s">
        <v>28</v>
      </c>
      <c r="B104" s="53"/>
      <c r="C104" s="53"/>
      <c r="D104" s="53"/>
      <c r="E104" s="53"/>
      <c r="F104" s="53"/>
      <c r="G104" s="53"/>
      <c r="H104" s="53"/>
      <c r="I104" s="53"/>
      <c r="J104" s="53"/>
      <c r="K104" s="53"/>
    </row>
    <row r="105" spans="1:12" x14ac:dyDescent="0.25">
      <c r="A105" s="51" t="s">
        <v>107</v>
      </c>
      <c r="B105" s="51"/>
      <c r="C105" s="51"/>
      <c r="D105" s="51"/>
      <c r="E105" s="51"/>
      <c r="F105" s="51"/>
      <c r="G105" s="51"/>
      <c r="H105" s="51"/>
      <c r="I105" s="51"/>
      <c r="J105" s="6"/>
      <c r="K105" s="3"/>
    </row>
    <row r="106" spans="1:12" x14ac:dyDescent="0.25">
      <c r="A106" s="38" t="s">
        <v>29</v>
      </c>
      <c r="B106" s="38"/>
      <c r="C106" s="38"/>
      <c r="D106" s="38"/>
      <c r="E106" s="38"/>
      <c r="F106" s="38"/>
      <c r="G106" s="38"/>
      <c r="H106" s="38"/>
      <c r="I106" s="38"/>
      <c r="J106" s="39"/>
      <c r="K106" s="38"/>
    </row>
    <row r="107" spans="1:12" x14ac:dyDescent="0.25">
      <c r="A107" s="40" t="s">
        <v>40</v>
      </c>
      <c r="B107" s="24"/>
      <c r="C107" s="24"/>
      <c r="D107" s="24"/>
      <c r="E107" s="24"/>
      <c r="F107" s="24"/>
      <c r="G107" s="26">
        <f>L38+L63+L76+L83+L94</f>
        <v>1414307.65</v>
      </c>
      <c r="H107" s="3"/>
      <c r="I107" s="3"/>
      <c r="J107" s="6"/>
      <c r="K107" s="3"/>
    </row>
    <row r="108" spans="1:12" x14ac:dyDescent="0.25">
      <c r="A108" s="40" t="s">
        <v>41</v>
      </c>
      <c r="B108" s="24"/>
      <c r="C108" s="24"/>
      <c r="D108" s="24"/>
      <c r="E108" s="24"/>
      <c r="F108" s="24"/>
      <c r="G108" s="26">
        <f>L37+L62+L75+L88+L99</f>
        <v>999172.95</v>
      </c>
      <c r="H108" s="3"/>
      <c r="I108" s="3"/>
      <c r="J108" s="6"/>
      <c r="K108" s="3"/>
    </row>
    <row r="109" spans="1:12" x14ac:dyDescent="0.25">
      <c r="A109" s="40" t="s">
        <v>42</v>
      </c>
      <c r="B109" s="24"/>
      <c r="C109" s="24"/>
      <c r="D109" s="24"/>
      <c r="E109" s="24"/>
      <c r="F109" s="24"/>
      <c r="G109" s="26">
        <f>L39</f>
        <v>69400</v>
      </c>
      <c r="H109" s="3"/>
      <c r="I109" s="3"/>
      <c r="J109" s="6"/>
      <c r="K109" s="3"/>
    </row>
    <row r="110" spans="1:12" x14ac:dyDescent="0.25">
      <c r="A110" s="3"/>
      <c r="B110" s="3"/>
      <c r="C110" s="3"/>
      <c r="D110" s="3"/>
      <c r="E110" s="3"/>
      <c r="F110" s="3"/>
      <c r="G110" s="41">
        <f>G107+G108+G109</f>
        <v>2482880.5999999996</v>
      </c>
      <c r="H110" s="3"/>
      <c r="I110" s="3"/>
      <c r="J110" s="6"/>
      <c r="K110" s="3"/>
    </row>
    <row r="111" spans="1:12" x14ac:dyDescent="0.25">
      <c r="A111" s="3"/>
      <c r="B111" s="3"/>
      <c r="C111" s="3"/>
      <c r="D111" s="3"/>
      <c r="E111" s="3"/>
      <c r="F111" s="3"/>
      <c r="G111" s="5"/>
      <c r="H111" s="3"/>
      <c r="I111" s="3"/>
      <c r="J111" s="6"/>
      <c r="K111" s="3"/>
    </row>
    <row r="112" spans="1:12" x14ac:dyDescent="0.25">
      <c r="A112" s="3"/>
      <c r="B112" s="3"/>
      <c r="C112" s="3"/>
      <c r="D112" s="3"/>
      <c r="E112" s="3"/>
      <c r="F112" s="3"/>
      <c r="G112" s="5"/>
      <c r="H112" s="3"/>
      <c r="I112" s="3"/>
      <c r="J112" s="6"/>
      <c r="K112" s="3"/>
    </row>
    <row r="113" spans="1:11" x14ac:dyDescent="0.25">
      <c r="A113" s="53" t="s">
        <v>30</v>
      </c>
      <c r="B113" s="53"/>
      <c r="C113" s="53"/>
      <c r="D113" s="53"/>
      <c r="E113" s="53"/>
      <c r="F113" s="53"/>
      <c r="G113" s="53"/>
      <c r="H113" s="53"/>
      <c r="I113" s="53"/>
      <c r="J113" s="53"/>
      <c r="K113" s="53"/>
    </row>
    <row r="114" spans="1:11" ht="24" customHeight="1" x14ac:dyDescent="0.25">
      <c r="A114" s="51" t="s">
        <v>45</v>
      </c>
      <c r="B114" s="51"/>
      <c r="C114" s="51"/>
      <c r="D114" s="51"/>
      <c r="E114" s="51"/>
      <c r="F114" s="51"/>
      <c r="G114" s="51"/>
      <c r="H114" s="51"/>
      <c r="I114" s="51"/>
      <c r="J114" s="51"/>
      <c r="K114" s="51"/>
    </row>
    <row r="115" spans="1:11" x14ac:dyDescent="0.25">
      <c r="A115" s="3"/>
      <c r="B115" s="3"/>
      <c r="C115" s="3"/>
      <c r="D115" s="3"/>
      <c r="E115" s="3"/>
      <c r="F115" s="3"/>
      <c r="G115" s="4"/>
      <c r="H115" s="5"/>
      <c r="I115" s="3"/>
      <c r="J115" s="6"/>
      <c r="K115" s="3"/>
    </row>
    <row r="116" spans="1:11" x14ac:dyDescent="0.25">
      <c r="A116" s="3" t="s">
        <v>110</v>
      </c>
      <c r="B116" s="3"/>
      <c r="C116" s="3"/>
      <c r="D116" s="3"/>
      <c r="E116" s="3"/>
      <c r="F116" s="3"/>
      <c r="G116" s="4"/>
      <c r="H116" s="5"/>
      <c r="I116" s="3"/>
      <c r="J116" s="6"/>
      <c r="K116" s="3"/>
    </row>
    <row r="117" spans="1:11" x14ac:dyDescent="0.25">
      <c r="A117" s="3" t="s">
        <v>46</v>
      </c>
      <c r="B117" s="3"/>
      <c r="C117" s="3"/>
      <c r="D117" s="3"/>
      <c r="E117" s="3"/>
      <c r="F117" s="3"/>
      <c r="G117" s="4"/>
      <c r="H117" s="5"/>
      <c r="I117" s="3"/>
      <c r="J117" s="6"/>
      <c r="K117" s="3"/>
    </row>
    <row r="118" spans="1:11" x14ac:dyDescent="0.25">
      <c r="A118" s="3" t="s">
        <v>111</v>
      </c>
      <c r="B118" s="3"/>
      <c r="C118" s="3"/>
      <c r="D118" s="3"/>
      <c r="E118" s="3"/>
      <c r="F118" s="3"/>
      <c r="G118" s="4"/>
      <c r="H118" s="5"/>
      <c r="I118" s="3"/>
      <c r="J118" s="6"/>
      <c r="K118" s="3"/>
    </row>
    <row r="119" spans="1:11" x14ac:dyDescent="0.25">
      <c r="A119" s="58" t="s">
        <v>31</v>
      </c>
      <c r="B119" s="58"/>
      <c r="C119" s="58"/>
      <c r="D119" s="58"/>
      <c r="E119" s="58"/>
      <c r="F119" s="58"/>
      <c r="G119" s="58"/>
      <c r="H119" s="58"/>
      <c r="I119" s="3"/>
      <c r="J119" s="6"/>
      <c r="K119" s="3"/>
    </row>
    <row r="120" spans="1:11" x14ac:dyDescent="0.25">
      <c r="A120" s="58" t="s">
        <v>32</v>
      </c>
      <c r="B120" s="58"/>
      <c r="C120" s="58"/>
      <c r="D120" s="58"/>
      <c r="E120" s="58"/>
      <c r="F120" s="58"/>
      <c r="G120" s="58"/>
      <c r="H120" s="58"/>
      <c r="I120" s="3"/>
      <c r="J120" s="6"/>
      <c r="K120" s="3"/>
    </row>
  </sheetData>
  <mergeCells count="20">
    <mergeCell ref="B88:F88"/>
    <mergeCell ref="B94:F94"/>
    <mergeCell ref="A120:H120"/>
    <mergeCell ref="B99:F99"/>
    <mergeCell ref="A104:K104"/>
    <mergeCell ref="A105:I105"/>
    <mergeCell ref="A113:K113"/>
    <mergeCell ref="A114:K114"/>
    <mergeCell ref="A119:H119"/>
    <mergeCell ref="B83:F83"/>
    <mergeCell ref="A1:K1"/>
    <mergeCell ref="A4:K4"/>
    <mergeCell ref="A5:K5"/>
    <mergeCell ref="A8:K8"/>
    <mergeCell ref="A9:H9"/>
    <mergeCell ref="B36:F36"/>
    <mergeCell ref="A67:F67"/>
    <mergeCell ref="B74:F74"/>
    <mergeCell ref="A43:F43"/>
    <mergeCell ref="B61:F61"/>
  </mergeCells>
  <phoneticPr fontId="10" type="noConversion"/>
  <pageMargins left="0.7" right="0.7" top="0.75" bottom="0.75" header="0.3" footer="0.3"/>
  <pageSetup paperSize="9" scale="71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Općina Gradac</dc:creator>
  <cp:lastModifiedBy>Vesna I.</cp:lastModifiedBy>
  <cp:lastPrinted>2026-07-15T10:22:51Z</cp:lastPrinted>
  <dcterms:created xsi:type="dcterms:W3CDTF">2024-06-20T08:29:15Z</dcterms:created>
  <dcterms:modified xsi:type="dcterms:W3CDTF">2026-07-28T11:27:45Z</dcterms:modified>
</cp:coreProperties>
</file>